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ИТОГ2\"/>
    </mc:Choice>
  </mc:AlternateContent>
  <xr:revisionPtr revIDLastSave="0" documentId="13_ncr:1_{76B28FC0-3B09-42B0-B153-EE93B73B5AD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 1" sheetId="1" r:id="rId1"/>
  </sheets>
  <calcPr calcId="191029"/>
</workbook>
</file>

<file path=xl/calcChain.xml><?xml version="1.0" encoding="utf-8"?>
<calcChain xmlns="http://schemas.openxmlformats.org/spreadsheetml/2006/main">
  <c r="O16" i="1" l="1"/>
  <c r="N16" i="1"/>
  <c r="M16" i="1"/>
  <c r="L16" i="1"/>
  <c r="K16" i="1"/>
  <c r="H3" i="1" l="1"/>
  <c r="H5" i="1"/>
  <c r="H4" i="1"/>
  <c r="H11" i="1" l="1"/>
  <c r="H18" i="1" l="1"/>
  <c r="H14" i="1" l="1"/>
  <c r="H15" i="1"/>
  <c r="H13" i="1"/>
  <c r="H12" i="1" l="1"/>
  <c r="H6" i="1" l="1"/>
  <c r="H7" i="1"/>
  <c r="H8" i="1"/>
  <c r="H9" i="1"/>
  <c r="H10" i="1"/>
  <c r="H16" i="1" l="1"/>
</calcChain>
</file>

<file path=xl/sharedStrings.xml><?xml version="1.0" encoding="utf-8"?>
<sst xmlns="http://schemas.openxmlformats.org/spreadsheetml/2006/main" count="81" uniqueCount="61">
  <si>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</si>
  <si>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</si>
  <si>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</si>
  <si>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</si>
  <si>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</si>
  <si>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Сроки закупок</t>
  </si>
  <si>
    <t>Контакты</t>
  </si>
  <si>
    <t>Руководитель  проекта:</t>
  </si>
  <si>
    <t>Единица измерения</t>
  </si>
  <si>
    <t>Количество</t>
  </si>
  <si>
    <t>Цена за единицу</t>
  </si>
  <si>
    <r>
      <t xml:space="preserve"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AP26197781 "Разработка биоразлагаемых и легкоутилизируемых полимерных композитов для электронной промышленности и биомедицинских приложений"</t>
    </r>
    <r>
      <rPr>
        <b/>
        <sz val="14"/>
        <color theme="1"/>
        <rFont val="Times New Roman"/>
        <family val="1"/>
        <charset val="204"/>
      </rPr>
      <t xml:space="preserve">
НАО "Карагандинский медицинский университет"</t>
    </r>
  </si>
  <si>
    <t>Едрисов А.Т.</t>
  </si>
  <si>
    <t xml:space="preserve">Уксусный ангидрид </t>
  </si>
  <si>
    <t xml:space="preserve">Хлорангидрид щавелевой кислоты </t>
  </si>
  <si>
    <t>Фенилацетилен</t>
  </si>
  <si>
    <t>Метилацетоацетат</t>
  </si>
  <si>
    <t>3-нитробензальдегид</t>
  </si>
  <si>
    <t>4-нитробензальдегид</t>
  </si>
  <si>
    <t>Наконечники для дозаторов 100-1000 мкл, удлиненные, с фильтром, стерильные</t>
  </si>
  <si>
    <t>шт</t>
  </si>
  <si>
    <t>Точное дозирование жидкостей</t>
  </si>
  <si>
    <t>уп</t>
  </si>
  <si>
    <t>Проведение экспериментальных работ, анализов согласно календарному плану</t>
  </si>
  <si>
    <t>чистые (более 98%) или х/ч (более 99%)</t>
  </si>
  <si>
    <t>1 л</t>
  </si>
  <si>
    <t>100 г</t>
  </si>
  <si>
    <t xml:space="preserve">1 л </t>
  </si>
  <si>
    <t>500 г</t>
  </si>
  <si>
    <t xml:space="preserve">100 г </t>
  </si>
  <si>
    <t>1 рулон</t>
  </si>
  <si>
    <t>ноябрь - декабрь 2025</t>
  </si>
  <si>
    <t xml:space="preserve">Раствор пеницилина-стрептомицина </t>
  </si>
  <si>
    <t xml:space="preserve">шт </t>
  </si>
  <si>
    <t xml:space="preserve">Диски индикаторные картонные с противомикробным лекарственным средством  гентамицин 10 мкг  предназначены для определения чувствительности микроорганизмов </t>
  </si>
  <si>
    <t xml:space="preserve">Диски с гентамицином 50шт. х 1 картридж (10мкг) </t>
  </si>
  <si>
    <t xml:space="preserve">Диски индикаторные картонные с противомикробным лекарственным средством ванкомицин 5 мкг  предназначены для определения чувствительности микроорганизмов </t>
  </si>
  <si>
    <t xml:space="preserve"> шт</t>
  </si>
  <si>
    <t>Диски с ванкомицином 50шт. х 1 картридж (5 мкг)</t>
  </si>
  <si>
    <t xml:space="preserve">Диски с ципрофлоксацином 50шт. х 1 картридж </t>
  </si>
  <si>
    <t>Програмное обеспечение Sharp 3D</t>
  </si>
  <si>
    <t xml:space="preserve">Диски индикаторные картонные с противомикробным лекарственным средством ципрофлоксацином  предназначены для определения чувствительности микроорганизмов </t>
  </si>
  <si>
    <t>1 кг (1,75 мм) для 3D-принтеров, цвет натуральный</t>
  </si>
  <si>
    <t>ед.</t>
  </si>
  <si>
    <t>pro. Vers.</t>
  </si>
  <si>
    <t>Перечень товаров, работ и услуг, планируемых к закупу для научных исследований в 2025 году в рамках выполнения государственного заказа по проекту грантового финансирования AP26197781 "Разработка биоразлагаемых и легкоутилизируемых полимерных композитов для электронной промышленности и биомедицинских приложений"
НАО "Карагандинский медицинский университет"</t>
  </si>
  <si>
    <t>итого</t>
  </si>
  <si>
    <t>PLA пластик 1 кг (1,75 мм) для 3D-принтеров</t>
  </si>
  <si>
    <t>95-99%</t>
  </si>
  <si>
    <t xml:space="preserve">объем 100-1000 мкл, светлые, с фильтром, стерильные, </t>
  </si>
  <si>
    <t>10000 ед./мл</t>
  </si>
  <si>
    <t>ТОО "Мембран" цена за единицу</t>
  </si>
  <si>
    <t xml:space="preserve">гексан </t>
  </si>
  <si>
    <t>по основным вопросам: +77775567766 (Едрисов А.Т.); по вопросам организации процесса: +77019001621 (Данилин А.О.).</t>
  </si>
  <si>
    <t>ИТОГО:</t>
  </si>
  <si>
    <t>ТОО "БионМедСервис" цена за единицу</t>
  </si>
  <si>
    <t>ТОО "АлХимик" цена за единицу</t>
  </si>
  <si>
    <t>ТОО "БиоХимПрибор" цена за единицу</t>
  </si>
  <si>
    <t>ИП "RadioMart.kz" цена за единицу</t>
  </si>
  <si>
    <t>ТОО "7бит" цена за единицу</t>
  </si>
  <si>
    <t>ТОО "Сандерс" цена за единицу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</si>
</sst>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0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20" fillId="0" borderId="10" xfId="0" applyFont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/>
    </xf>
    <xf numFmtId="4" fontId="22" fillId="33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4" fontId="22" fillId="0" borderId="10" xfId="0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18" fillId="33" borderId="0" xfId="0" applyFont="1" applyFill="1" applyBorder="1" applyAlignment="1">
      <alignment vertical="top"/>
    </xf>
    <xf numFmtId="0" fontId="20" fillId="0" borderId="12" xfId="0" applyFont="1" applyBorder="1" applyAlignment="1">
      <alignment vertical="top"/>
    </xf>
    <xf numFmtId="4" fontId="18" fillId="0" borderId="12" xfId="0" applyNumberFormat="1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1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top"/>
    </xf>
    <xf numFmtId="0" fontId="20" fillId="0" borderId="11" xfId="0" applyFont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center" vertical="center" wrapText="1"/>
    </xf>
    <xf numFmtId="4" fontId="22" fillId="0" borderId="11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vertical="top" wrapText="1"/>
    </xf>
    <xf numFmtId="0" fontId="20" fillId="0" borderId="13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horizontal="center" vertical="center" wrapText="1"/>
    </xf>
    <xf numFmtId="4" fontId="22" fillId="0" borderId="13" xfId="0" applyNumberFormat="1" applyFont="1" applyFill="1" applyBorder="1" applyAlignment="1">
      <alignment horizontal="center" vertical="center"/>
    </xf>
    <xf numFmtId="4" fontId="23" fillId="34" borderId="13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/>
    </xf>
    <xf numFmtId="3" fontId="20" fillId="35" borderId="10" xfId="0" applyNumberFormat="1" applyFont="1" applyFill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3" fontId="20" fillId="0" borderId="15" xfId="0" applyNumberFormat="1" applyFont="1" applyFill="1" applyBorder="1" applyAlignment="1">
      <alignment horizontal="center" vertical="center"/>
    </xf>
    <xf numFmtId="3" fontId="20" fillId="0" borderId="16" xfId="0" applyNumberFormat="1" applyFont="1" applyFill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top" wrapText="1"/>
    </xf>
    <xf numFmtId="0" fontId="18" fillId="0" borderId="15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3" fontId="24" fillId="0" borderId="11" xfId="0" applyNumberFormat="1" applyFont="1" applyBorder="1" applyAlignment="1">
      <alignment horizontal="center" vertical="center"/>
    </xf>
    <xf numFmtId="4" fontId="18" fillId="0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top" wrapText="1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 2" xfId="42" xr:uid="{00000000-0005-0000-0000-00001B000000}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00000000-0005-0000-0000-00002A00000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="60" zoomScaleNormal="60" workbookViewId="0">
      <selection activeCell="J2" sqref="J1:J1048576"/>
    </sheetView>
  </sheetViews>
  <sheetFormatPr defaultColWidth="9.140625" defaultRowHeight="18.75" x14ac:dyDescent="0.25"/>
  <cols>
    <col min="1" max="1" width="6.5703125" style="1" customWidth="1"/>
    <col min="2" max="2" width="38.28515625" style="1" customWidth="1"/>
    <col min="3" max="3" width="68.42578125" style="1" customWidth="1"/>
    <col min="4" max="4" width="30.7109375" style="1" hidden="1" customWidth="1"/>
    <col min="5" max="5" width="15.7109375" style="1" customWidth="1"/>
    <col min="6" max="6" width="17" style="1" customWidth="1"/>
    <col min="7" max="7" width="15.42578125" style="1" customWidth="1"/>
    <col min="8" max="8" width="18.5703125" style="1" customWidth="1"/>
    <col min="9" max="9" width="16.28515625" style="27" customWidth="1"/>
    <col min="10" max="10" width="31" style="1" hidden="1" customWidth="1"/>
    <col min="11" max="11" width="24.140625" style="34" customWidth="1"/>
    <col min="12" max="12" width="29.85546875" style="34" customWidth="1"/>
    <col min="13" max="13" width="29.140625" style="34" customWidth="1"/>
    <col min="14" max="14" width="27.7109375" style="34" customWidth="1"/>
    <col min="15" max="15" width="29.28515625" style="34" customWidth="1"/>
    <col min="16" max="16" width="25.5703125" style="34" hidden="1" customWidth="1"/>
    <col min="17" max="17" width="25.7109375" style="34" hidden="1" customWidth="1"/>
    <col min="18" max="16384" width="9.140625" style="1"/>
  </cols>
  <sheetData>
    <row r="1" spans="1:19" ht="39" customHeight="1" x14ac:dyDescent="0.25">
      <c r="A1" s="42" t="s">
        <v>11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53"/>
    </row>
    <row r="2" spans="1:19" s="2" customFormat="1" ht="66.75" customHeight="1" x14ac:dyDescent="0.25">
      <c r="A2" s="26" t="s">
        <v>0</v>
      </c>
      <c r="B2" s="26" t="s">
        <v>1</v>
      </c>
      <c r="C2" s="26" t="s">
        <v>2</v>
      </c>
      <c r="D2" s="26" t="s">
        <v>3</v>
      </c>
      <c r="E2" s="26" t="s">
        <v>8</v>
      </c>
      <c r="F2" s="26" t="s">
        <v>9</v>
      </c>
      <c r="G2" s="26" t="s">
        <v>10</v>
      </c>
      <c r="H2" s="26" t="s">
        <v>4</v>
      </c>
      <c r="I2" s="35" t="s">
        <v>5</v>
      </c>
      <c r="J2" s="26" t="s">
        <v>6</v>
      </c>
      <c r="K2" s="41" t="s">
        <v>51</v>
      </c>
      <c r="L2" s="41" t="s">
        <v>55</v>
      </c>
      <c r="M2" s="41" t="s">
        <v>56</v>
      </c>
      <c r="N2" s="41" t="s">
        <v>57</v>
      </c>
      <c r="O2" s="41" t="s">
        <v>58</v>
      </c>
      <c r="P2" s="41" t="s">
        <v>59</v>
      </c>
      <c r="Q2" s="41" t="s">
        <v>60</v>
      </c>
    </row>
    <row r="3" spans="1:19" s="5" customFormat="1" ht="20.25" customHeight="1" x14ac:dyDescent="0.25">
      <c r="A3" s="3">
        <v>1</v>
      </c>
      <c r="B3" s="3" t="s">
        <v>52</v>
      </c>
      <c r="C3" s="3" t="s">
        <v>48</v>
      </c>
      <c r="D3" s="3" t="s">
        <v>23</v>
      </c>
      <c r="E3" s="9" t="s">
        <v>27</v>
      </c>
      <c r="F3" s="6">
        <v>2</v>
      </c>
      <c r="G3" s="6">
        <v>63566</v>
      </c>
      <c r="H3" s="6">
        <f>F3*G3</f>
        <v>127132</v>
      </c>
      <c r="I3" s="36">
        <v>45968</v>
      </c>
      <c r="J3" s="46" t="s">
        <v>53</v>
      </c>
      <c r="K3" s="28">
        <v>24500</v>
      </c>
      <c r="L3" s="29"/>
      <c r="M3" s="29"/>
      <c r="N3" s="29"/>
      <c r="O3" s="29"/>
      <c r="P3" s="29">
        <v>85000</v>
      </c>
      <c r="Q3" s="29">
        <v>82635</v>
      </c>
    </row>
    <row r="4" spans="1:19" s="14" customFormat="1" ht="36" customHeight="1" x14ac:dyDescent="0.25">
      <c r="A4" s="4">
        <v>2</v>
      </c>
      <c r="B4" s="15" t="s">
        <v>13</v>
      </c>
      <c r="C4" s="4" t="s">
        <v>24</v>
      </c>
      <c r="D4" s="4" t="s">
        <v>23</v>
      </c>
      <c r="E4" s="7" t="s">
        <v>25</v>
      </c>
      <c r="F4" s="8">
        <v>1</v>
      </c>
      <c r="G4" s="8">
        <v>135000</v>
      </c>
      <c r="H4" s="8">
        <f t="shared" ref="H4:H10" si="0">F4*G4</f>
        <v>135000</v>
      </c>
      <c r="I4" s="36">
        <v>45968</v>
      </c>
      <c r="J4" s="47"/>
      <c r="K4" s="30"/>
      <c r="L4" s="30"/>
      <c r="M4" s="30"/>
      <c r="N4" s="28">
        <v>135000</v>
      </c>
      <c r="O4" s="30"/>
      <c r="P4" s="30">
        <v>150000</v>
      </c>
      <c r="Q4" s="30">
        <v>175500</v>
      </c>
    </row>
    <row r="5" spans="1:19" s="5" customFormat="1" ht="42" customHeight="1" x14ac:dyDescent="0.25">
      <c r="A5" s="3">
        <v>3</v>
      </c>
      <c r="B5" s="10" t="s">
        <v>14</v>
      </c>
      <c r="C5" s="3" t="s">
        <v>24</v>
      </c>
      <c r="D5" s="3" t="s">
        <v>23</v>
      </c>
      <c r="E5" s="9" t="s">
        <v>26</v>
      </c>
      <c r="F5" s="6">
        <v>1</v>
      </c>
      <c r="G5" s="6">
        <v>107731</v>
      </c>
      <c r="H5" s="6">
        <f t="shared" si="0"/>
        <v>107731</v>
      </c>
      <c r="I5" s="36">
        <v>45968</v>
      </c>
      <c r="J5" s="47"/>
      <c r="K5" s="30"/>
      <c r="L5" s="30"/>
      <c r="M5" s="30"/>
      <c r="N5" s="28">
        <v>107731</v>
      </c>
      <c r="O5" s="30"/>
      <c r="P5" s="30">
        <v>140050.29999999999</v>
      </c>
      <c r="Q5" s="30">
        <v>140050.29999999999</v>
      </c>
      <c r="R5" s="14"/>
      <c r="S5" s="14"/>
    </row>
    <row r="6" spans="1:19" s="5" customFormat="1" ht="20.45" customHeight="1" x14ac:dyDescent="0.25">
      <c r="A6" s="4">
        <v>4</v>
      </c>
      <c r="B6" s="10" t="s">
        <v>15</v>
      </c>
      <c r="C6" s="3" t="s">
        <v>24</v>
      </c>
      <c r="D6" s="3" t="s">
        <v>23</v>
      </c>
      <c r="E6" s="9" t="s">
        <v>29</v>
      </c>
      <c r="F6" s="6">
        <v>2</v>
      </c>
      <c r="G6" s="6">
        <v>151483</v>
      </c>
      <c r="H6" s="6">
        <f t="shared" si="0"/>
        <v>302966</v>
      </c>
      <c r="I6" s="36">
        <v>45968</v>
      </c>
      <c r="J6" s="47"/>
      <c r="K6" s="29"/>
      <c r="L6" s="29"/>
      <c r="M6" s="28">
        <v>151483</v>
      </c>
      <c r="N6" s="29"/>
      <c r="O6" s="29"/>
      <c r="P6" s="29">
        <v>200000</v>
      </c>
      <c r="Q6" s="29">
        <v>196927</v>
      </c>
    </row>
    <row r="7" spans="1:19" s="5" customFormat="1" ht="20.25" customHeight="1" x14ac:dyDescent="0.25">
      <c r="A7" s="3">
        <v>5</v>
      </c>
      <c r="B7" s="10" t="s">
        <v>16</v>
      </c>
      <c r="C7" s="3" t="s">
        <v>24</v>
      </c>
      <c r="D7" s="3" t="s">
        <v>23</v>
      </c>
      <c r="E7" s="9" t="s">
        <v>25</v>
      </c>
      <c r="F7" s="6">
        <v>2</v>
      </c>
      <c r="G7" s="6">
        <v>71370</v>
      </c>
      <c r="H7" s="6">
        <f t="shared" si="0"/>
        <v>142740</v>
      </c>
      <c r="I7" s="36">
        <v>45968</v>
      </c>
      <c r="J7" s="47"/>
      <c r="K7" s="29"/>
      <c r="L7" s="29"/>
      <c r="M7" s="28">
        <v>71370</v>
      </c>
      <c r="N7" s="29"/>
      <c r="O7" s="29"/>
      <c r="P7" s="29">
        <v>101000</v>
      </c>
      <c r="Q7" s="29">
        <v>92781</v>
      </c>
    </row>
    <row r="8" spans="1:19" s="5" customFormat="1" ht="19.899999999999999" customHeight="1" x14ac:dyDescent="0.25">
      <c r="A8" s="4">
        <v>6</v>
      </c>
      <c r="B8" s="10" t="s">
        <v>17</v>
      </c>
      <c r="C8" s="3" t="s">
        <v>24</v>
      </c>
      <c r="D8" s="3" t="s">
        <v>23</v>
      </c>
      <c r="E8" s="9" t="s">
        <v>28</v>
      </c>
      <c r="F8" s="6">
        <v>1</v>
      </c>
      <c r="G8" s="6">
        <v>123240</v>
      </c>
      <c r="H8" s="6">
        <f t="shared" si="0"/>
        <v>123240</v>
      </c>
      <c r="I8" s="36">
        <v>45968</v>
      </c>
      <c r="J8" s="47"/>
      <c r="K8" s="29"/>
      <c r="L8" s="29"/>
      <c r="M8" s="28">
        <v>123240</v>
      </c>
      <c r="N8" s="29"/>
      <c r="O8" s="29"/>
      <c r="P8" s="29">
        <v>170000</v>
      </c>
      <c r="Q8" s="29">
        <v>160212</v>
      </c>
    </row>
    <row r="9" spans="1:19" s="5" customFormat="1" ht="37.15" customHeight="1" x14ac:dyDescent="0.25">
      <c r="A9" s="3">
        <v>7</v>
      </c>
      <c r="B9" s="10" t="s">
        <v>18</v>
      </c>
      <c r="C9" s="3" t="s">
        <v>24</v>
      </c>
      <c r="D9" s="3" t="s">
        <v>23</v>
      </c>
      <c r="E9" s="9" t="s">
        <v>28</v>
      </c>
      <c r="F9" s="6">
        <v>1</v>
      </c>
      <c r="G9" s="6">
        <v>377320</v>
      </c>
      <c r="H9" s="6">
        <f t="shared" si="0"/>
        <v>377320</v>
      </c>
      <c r="I9" s="36">
        <v>45968</v>
      </c>
      <c r="J9" s="47"/>
      <c r="K9" s="29"/>
      <c r="L9" s="29"/>
      <c r="M9" s="28">
        <v>377320</v>
      </c>
      <c r="N9" s="29"/>
      <c r="O9" s="29"/>
      <c r="P9" s="29">
        <v>500516</v>
      </c>
      <c r="Q9" s="29">
        <v>490516</v>
      </c>
    </row>
    <row r="10" spans="1:19" s="14" customFormat="1" ht="36.6" customHeight="1" x14ac:dyDescent="0.25">
      <c r="A10" s="4">
        <v>8</v>
      </c>
      <c r="B10" s="15" t="s">
        <v>47</v>
      </c>
      <c r="C10" s="4" t="s">
        <v>42</v>
      </c>
      <c r="D10" s="4" t="s">
        <v>23</v>
      </c>
      <c r="E10" s="7" t="s">
        <v>30</v>
      </c>
      <c r="F10" s="8">
        <v>9</v>
      </c>
      <c r="G10" s="8">
        <v>13750</v>
      </c>
      <c r="H10" s="8">
        <f t="shared" si="0"/>
        <v>123750</v>
      </c>
      <c r="I10" s="36">
        <v>45968</v>
      </c>
      <c r="J10" s="48"/>
      <c r="K10" s="30"/>
      <c r="L10" s="30"/>
      <c r="M10" s="30"/>
      <c r="N10" s="30"/>
      <c r="O10" s="28">
        <v>13750</v>
      </c>
      <c r="P10" s="30">
        <v>19875</v>
      </c>
      <c r="Q10" s="30">
        <v>17875</v>
      </c>
    </row>
    <row r="11" spans="1:19" s="5" customFormat="1" ht="49.15" customHeight="1" x14ac:dyDescent="0.25">
      <c r="A11" s="3">
        <v>9</v>
      </c>
      <c r="B11" s="10" t="s">
        <v>19</v>
      </c>
      <c r="C11" s="3" t="s">
        <v>49</v>
      </c>
      <c r="D11" s="3" t="s">
        <v>21</v>
      </c>
      <c r="E11" s="9" t="s">
        <v>22</v>
      </c>
      <c r="F11" s="6">
        <v>3</v>
      </c>
      <c r="G11" s="6">
        <v>13000</v>
      </c>
      <c r="H11" s="6">
        <f t="shared" ref="H11" si="1">F11*G11</f>
        <v>39000</v>
      </c>
      <c r="I11" s="36">
        <v>45968</v>
      </c>
      <c r="J11" s="4"/>
      <c r="K11" s="29"/>
      <c r="L11" s="28">
        <v>12800</v>
      </c>
      <c r="M11" s="29"/>
      <c r="N11" s="29"/>
      <c r="O11" s="29"/>
      <c r="P11" s="29">
        <v>18900</v>
      </c>
      <c r="Q11" s="29">
        <v>16900</v>
      </c>
    </row>
    <row r="12" spans="1:19" s="14" customFormat="1" ht="47.25" customHeight="1" x14ac:dyDescent="0.25">
      <c r="A12" s="4">
        <v>10</v>
      </c>
      <c r="B12" s="4" t="s">
        <v>32</v>
      </c>
      <c r="C12" s="4" t="s">
        <v>50</v>
      </c>
      <c r="D12" s="4" t="s">
        <v>23</v>
      </c>
      <c r="E12" s="7" t="s">
        <v>20</v>
      </c>
      <c r="F12" s="7">
        <v>3</v>
      </c>
      <c r="G12" s="8">
        <v>20000</v>
      </c>
      <c r="H12" s="8">
        <f t="shared" ref="H12:H15" si="2">F12*G12</f>
        <v>60000</v>
      </c>
      <c r="I12" s="36">
        <v>45968</v>
      </c>
      <c r="J12" s="16"/>
      <c r="K12" s="30"/>
      <c r="L12" s="28">
        <v>19830</v>
      </c>
      <c r="M12" s="30"/>
      <c r="N12" s="30"/>
      <c r="O12" s="30"/>
      <c r="P12" s="30">
        <v>27000</v>
      </c>
      <c r="Q12" s="30">
        <v>26000</v>
      </c>
    </row>
    <row r="13" spans="1:19" s="14" customFormat="1" ht="87" customHeight="1" x14ac:dyDescent="0.25">
      <c r="A13" s="3">
        <v>11</v>
      </c>
      <c r="B13" s="4" t="s">
        <v>35</v>
      </c>
      <c r="C13" s="4" t="s">
        <v>34</v>
      </c>
      <c r="D13" s="4" t="s">
        <v>23</v>
      </c>
      <c r="E13" s="52" t="s">
        <v>37</v>
      </c>
      <c r="F13" s="7">
        <v>4</v>
      </c>
      <c r="G13" s="8">
        <v>3500</v>
      </c>
      <c r="H13" s="8">
        <f t="shared" si="2"/>
        <v>14000</v>
      </c>
      <c r="I13" s="36">
        <v>45968</v>
      </c>
      <c r="J13" s="4"/>
      <c r="K13" s="30"/>
      <c r="L13" s="28">
        <v>3490</v>
      </c>
      <c r="M13" s="30"/>
      <c r="N13" s="30"/>
      <c r="O13" s="30"/>
      <c r="P13" s="30">
        <v>4750</v>
      </c>
      <c r="Q13" s="30">
        <v>4550</v>
      </c>
    </row>
    <row r="14" spans="1:19" s="14" customFormat="1" ht="87" customHeight="1" x14ac:dyDescent="0.25">
      <c r="A14" s="4">
        <v>12</v>
      </c>
      <c r="B14" s="4" t="s">
        <v>39</v>
      </c>
      <c r="C14" s="4" t="s">
        <v>41</v>
      </c>
      <c r="D14" s="4" t="s">
        <v>23</v>
      </c>
      <c r="E14" s="52" t="s">
        <v>20</v>
      </c>
      <c r="F14" s="7">
        <v>4</v>
      </c>
      <c r="G14" s="8">
        <v>3500</v>
      </c>
      <c r="H14" s="8">
        <f t="shared" si="2"/>
        <v>14000</v>
      </c>
      <c r="I14" s="36">
        <v>45968</v>
      </c>
      <c r="J14" s="4"/>
      <c r="K14" s="30"/>
      <c r="L14" s="28">
        <v>3490</v>
      </c>
      <c r="M14" s="30"/>
      <c r="N14" s="30"/>
      <c r="O14" s="30"/>
      <c r="P14" s="30">
        <v>4600</v>
      </c>
      <c r="Q14" s="30">
        <v>4550</v>
      </c>
    </row>
    <row r="15" spans="1:19" s="14" customFormat="1" ht="182.45" customHeight="1" x14ac:dyDescent="0.25">
      <c r="A15" s="3">
        <v>13</v>
      </c>
      <c r="B15" s="4" t="s">
        <v>38</v>
      </c>
      <c r="C15" s="4" t="s">
        <v>36</v>
      </c>
      <c r="D15" s="4" t="s">
        <v>23</v>
      </c>
      <c r="E15" s="52" t="s">
        <v>33</v>
      </c>
      <c r="F15" s="7">
        <v>4</v>
      </c>
      <c r="G15" s="8">
        <v>3500</v>
      </c>
      <c r="H15" s="8">
        <f t="shared" si="2"/>
        <v>14000</v>
      </c>
      <c r="I15" s="36">
        <v>45968</v>
      </c>
      <c r="J15" s="4"/>
      <c r="K15" s="30"/>
      <c r="L15" s="28">
        <v>3490</v>
      </c>
      <c r="M15" s="30"/>
      <c r="N15" s="30"/>
      <c r="O15" s="30"/>
      <c r="P15" s="30">
        <v>4600</v>
      </c>
      <c r="Q15" s="30">
        <v>4550</v>
      </c>
    </row>
    <row r="16" spans="1:19" s="5" customFormat="1" ht="24.75" customHeight="1" x14ac:dyDescent="0.25">
      <c r="A16" s="17"/>
      <c r="B16" s="18" t="s">
        <v>46</v>
      </c>
      <c r="C16" s="18"/>
      <c r="D16" s="18"/>
      <c r="E16" s="18"/>
      <c r="F16" s="19"/>
      <c r="G16" s="20"/>
      <c r="H16" s="50">
        <f>SUM(H3:H15)</f>
        <v>1580879</v>
      </c>
      <c r="I16" s="37"/>
      <c r="J16" s="51" t="s">
        <v>54</v>
      </c>
      <c r="K16" s="49">
        <f>K3*F3</f>
        <v>49000</v>
      </c>
      <c r="L16" s="49">
        <f>F11*L11+F12*L12+F13*L13+F14*L14+F15*L15</f>
        <v>139770</v>
      </c>
      <c r="M16" s="49">
        <f>M6*F6+M7*F7+M8*F8+M9*F9</f>
        <v>946266</v>
      </c>
      <c r="N16" s="49">
        <f>N4*F4+N5*F5</f>
        <v>242731</v>
      </c>
      <c r="O16" s="49">
        <f>O10*F10</f>
        <v>123750</v>
      </c>
      <c r="P16" s="49"/>
      <c r="Q16" s="49"/>
    </row>
    <row r="17" spans="1:17" s="5" customFormat="1" ht="87" customHeight="1" x14ac:dyDescent="0.25">
      <c r="A17" s="44" t="s">
        <v>45</v>
      </c>
      <c r="B17" s="45"/>
      <c r="C17" s="45"/>
      <c r="D17" s="45"/>
      <c r="E17" s="45"/>
      <c r="F17" s="45"/>
      <c r="G17" s="45"/>
      <c r="H17" s="45"/>
      <c r="I17" s="45"/>
      <c r="J17" s="45"/>
      <c r="K17" s="31"/>
      <c r="L17" s="31"/>
      <c r="M17" s="31"/>
      <c r="N17" s="31"/>
      <c r="O17" s="31"/>
      <c r="P17" s="31"/>
      <c r="Q17" s="32"/>
    </row>
    <row r="18" spans="1:17" s="5" customFormat="1" ht="87" customHeight="1" x14ac:dyDescent="0.25">
      <c r="A18" s="21"/>
      <c r="B18" s="22" t="s">
        <v>40</v>
      </c>
      <c r="C18" s="22" t="s">
        <v>44</v>
      </c>
      <c r="D18" s="22" t="s">
        <v>23</v>
      </c>
      <c r="E18" s="22" t="s">
        <v>43</v>
      </c>
      <c r="F18" s="23">
        <v>1</v>
      </c>
      <c r="G18" s="24">
        <v>165000</v>
      </c>
      <c r="H18" s="25">
        <f t="shared" ref="H18" si="3">F18*G18</f>
        <v>165000</v>
      </c>
      <c r="I18" s="38" t="s">
        <v>31</v>
      </c>
      <c r="J18" s="22"/>
      <c r="K18" s="33"/>
      <c r="L18" s="33"/>
      <c r="M18" s="33"/>
      <c r="N18" s="33"/>
      <c r="O18" s="33"/>
      <c r="P18" s="33"/>
      <c r="Q18" s="33"/>
    </row>
    <row r="19" spans="1:17" x14ac:dyDescent="0.25">
      <c r="A19" s="12"/>
      <c r="B19" s="12"/>
      <c r="C19" s="12"/>
      <c r="D19" s="12"/>
      <c r="E19" s="12"/>
      <c r="F19" s="12"/>
      <c r="G19" s="12"/>
      <c r="H19" s="13"/>
      <c r="I19" s="39"/>
      <c r="J19" s="12"/>
      <c r="K19" s="29"/>
      <c r="L19" s="29"/>
      <c r="M19" s="29"/>
      <c r="N19" s="29"/>
      <c r="O19" s="29"/>
      <c r="P19" s="29"/>
      <c r="Q19" s="29"/>
    </row>
    <row r="20" spans="1:17" x14ac:dyDescent="0.25">
      <c r="A20" s="5"/>
      <c r="B20" s="5"/>
      <c r="C20" s="2"/>
      <c r="D20" s="2"/>
      <c r="E20" s="2"/>
      <c r="F20" s="2"/>
      <c r="G20" s="2"/>
      <c r="H20" s="2"/>
      <c r="I20" s="40"/>
      <c r="J20" s="5"/>
    </row>
    <row r="21" spans="1:17" ht="22.9" customHeight="1" x14ac:dyDescent="0.25">
      <c r="A21" s="5"/>
      <c r="B21" s="5"/>
      <c r="C21" s="2"/>
      <c r="D21" s="2"/>
      <c r="E21" s="2"/>
      <c r="F21" s="2"/>
      <c r="G21" s="2"/>
      <c r="H21" s="2"/>
      <c r="I21" s="40"/>
      <c r="J21" s="5"/>
    </row>
    <row r="22" spans="1:17" x14ac:dyDescent="0.25">
      <c r="A22" s="5"/>
      <c r="B22" s="5"/>
      <c r="C22" s="2" t="s">
        <v>7</v>
      </c>
      <c r="D22" s="2"/>
      <c r="E22" s="2"/>
      <c r="F22" s="2"/>
      <c r="G22" s="2"/>
      <c r="H22" s="11" t="s">
        <v>12</v>
      </c>
      <c r="I22" s="40"/>
      <c r="J22" s="5"/>
    </row>
    <row r="23" spans="1:17" x14ac:dyDescent="0.25">
      <c r="A23" s="5"/>
      <c r="B23" s="5"/>
      <c r="C23" s="5"/>
      <c r="D23" s="5"/>
      <c r="E23" s="5"/>
      <c r="F23" s="5"/>
      <c r="G23" s="5"/>
      <c r="H23" s="5"/>
      <c r="J23" s="5"/>
    </row>
    <row r="24" spans="1:17" x14ac:dyDescent="0.25">
      <c r="A24" s="5"/>
    </row>
  </sheetData>
  <mergeCells count="3">
    <mergeCell ref="A17:J17"/>
    <mergeCell ref="J3:J10"/>
    <mergeCell ref="A1:Q1"/>
  </mergeCells>
  <pageMargins left="0.25" right="0.25" top="0.75" bottom="0.75" header="0.3" footer="0.3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BDCF3DE016A65408090723B42A16B48" ma:contentTypeVersion="14" ma:contentTypeDescription="Создание документа." ma:contentTypeScope="" ma:versionID="3fbdc5224096fb83e942e45ca1131aec">
  <xsd:schema xmlns:xsd="http://www.w3.org/2001/XMLSchema" xmlns:xs="http://www.w3.org/2001/XMLSchema" xmlns:p="http://schemas.microsoft.com/office/2006/metadata/properties" xmlns:ns3="f6047503-f799-446a-afbd-bd13d755c574" xmlns:ns4="ea54c683-c549-4601-a303-496a379dea9b" targetNamespace="http://schemas.microsoft.com/office/2006/metadata/properties" ma:root="true" ma:fieldsID="cae68d42b2b167c3eefecf6f1c76f9ec" ns3:_="" ns4:_="">
    <xsd:import namespace="f6047503-f799-446a-afbd-bd13d755c574"/>
    <xsd:import namespace="ea54c683-c549-4601-a303-496a379dea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47503-f799-446a-afbd-bd13d755c5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4c683-c549-4601-a303-496a379de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24776-06F3-4699-914A-F775F1345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47503-f799-446a-afbd-bd13d755c574"/>
    <ds:schemaRef ds:uri="ea54c683-c549-4601-a303-496a379dea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1C96FD-E9AB-4761-8904-2A343F4A0DEC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ea54c683-c549-4601-a303-496a379dea9b"/>
    <ds:schemaRef ds:uri="f6047503-f799-446a-afbd-bd13d755c574"/>
  </ds:schemaRefs>
</ds:datastoreItem>
</file>

<file path=customXml/itemProps3.xml><?xml version="1.0" encoding="utf-8"?>
<ds:datastoreItem xmlns:ds="http://schemas.openxmlformats.org/officeDocument/2006/customXml" ds:itemID="{D3115DCC-85B3-4F65-8ACC-F57EB7BDC4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2025-11-14T06:22:00Z</cp:lastPrinted>
  <dcterms:created xsi:type="dcterms:W3CDTF">2025-02-04T12:14:25Z</dcterms:created>
  <dcterms:modified xsi:type="dcterms:W3CDTF">2025-11-14T06:26:22Z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0x010100ABDCF3DE016A65408090723B42A16B48</vt:lpwstr>
  </property>
</Properties>
</file>